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<sst xmlns="http://schemas.openxmlformats.org/spreadsheetml/2006/main" count="63" uniqueCount="26">
  <si>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Чистая прибыль</t>
  </si>
  <si>
    <t>10% за кредит</t>
  </si>
  <si>
    <t>15% за кредит</t>
  </si>
  <si>
    <t>ЭФР</t>
  </si>
  <si>
    <t>Плечо (КЗ/КС)</t>
  </si>
  <si>
    <t>КЗ</t>
  </si>
  <si>
    <t>КС</t>
  </si>
  <si>
    <t>Дифференциал (ROA-СП)</t>
  </si>
  <si>
    <t>Совокупный капитал (суммарные активы)</t>
  </si>
  <si>
    <t>Прибыль до выплаты % банку</t>
  </si>
  <si>
    <t>=5%*2</t>
  </si>
  <si>
    <t>=4-5</t>
  </si>
  <si>
    <t xml:space="preserve"> =6/3</t>
  </si>
  <si>
    <t>=4/1</t>
  </si>
  <si>
    <t>=2+3</t>
  </si>
  <si>
    <t>ROE</t>
  </si>
  <si>
    <t xml:space="preserve">ROA </t>
  </si>
  <si>
    <t>=8-0.05</t>
  </si>
  <si>
    <t>=2/3</t>
  </si>
  <si>
    <t>=9*10</t>
  </si>
  <si>
    <t>=8+11</t>
  </si>
  <si>
    <t>=10%*2</t>
  </si>
  <si>
    <t>5% за кредит</t>
  </si>
  <si>
    <t>=15%*2</t>
  </si>
  <si>
    <t>=8-0.1</t>
  </si>
  <si>
    <t>=8-0.15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</si>
</sst>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9"/>
      <name val="Arial Cyr"/>
      <family val="0"/>
    </font>
    <font>
      <sz val="8"/>
      <name val="Times New Roman"/>
      <family val="1"/>
    </font>
    <font>
      <sz val="9"/>
      <color indexed="8"/>
      <name val="Arial"/>
      <family val="2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3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pane ySplit="3" topLeftCell="BM19" activePane="bottomLeft" state="frozen"/>
      <selection pane="topLeft" activeCell="A1" sqref="A1"/>
      <selection pane="bottomLeft" activeCell="M44" sqref="M44"/>
    </sheetView>
  </sheetViews>
  <sheetFormatPr defaultColWidth="9.00390625" defaultRowHeight="12.75"/>
  <cols>
    <col min="1" max="1" width="10.25390625" style="0" customWidth="1"/>
    <col min="2" max="2" width="6.875" style="0" customWidth="1"/>
    <col min="3" max="3" width="7.25390625" style="0" customWidth="1"/>
    <col min="4" max="4" width="8.00390625" style="0" customWidth="1"/>
    <col min="5" max="5" width="6.375" style="0" customWidth="1"/>
    <col min="6" max="6" width="7.75390625" style="0" customWidth="1"/>
    <col min="7" max="7" width="5.875" style="1" customWidth="1"/>
    <col min="8" max="8" width="5.625" style="1" customWidth="1"/>
    <col min="9" max="9" width="7.00390625" style="0" customWidth="1"/>
    <col min="10" max="10" width="5.875" style="0" customWidth="1"/>
    <col min="11" max="11" width="5.75390625" style="0" customWidth="1"/>
    <col min="12" max="12" width="6.00390625" style="0" customWidth="1"/>
  </cols>
  <sheetData>
    <row r="1" spans="1:13" s="5" customFormat="1" ht="45">
      <c r="A1" s="12" t="s">
        <v>8</v>
      </c>
      <c r="B1" s="19" t="s">
        <v>5</v>
      </c>
      <c r="C1" s="19" t="s">
        <v>6</v>
      </c>
      <c r="D1" s="19" t="s">
        <v>9</v>
      </c>
      <c r="E1" s="12" t="s">
        <v>22</v>
      </c>
      <c r="F1" s="12" t="s">
        <v>0</v>
      </c>
      <c r="G1" s="12" t="s">
        <v>15</v>
      </c>
      <c r="H1" s="17" t="s">
        <v>16</v>
      </c>
      <c r="I1" s="12" t="s">
        <v>7</v>
      </c>
      <c r="J1" s="12" t="s">
        <v>4</v>
      </c>
      <c r="K1" s="12" t="s">
        <v>3</v>
      </c>
      <c r="L1" s="12" t="s">
        <v>15</v>
      </c>
      <c r="M1" s="11"/>
    </row>
    <row r="2" spans="1:13" s="5" customFormat="1" ht="11.25">
      <c r="A2" s="12" t="s">
        <v>14</v>
      </c>
      <c r="B2" s="19"/>
      <c r="C2" s="19"/>
      <c r="D2" s="19"/>
      <c r="E2" s="12" t="s">
        <v>10</v>
      </c>
      <c r="F2" s="12" t="s">
        <v>11</v>
      </c>
      <c r="G2" s="12" t="s">
        <v>12</v>
      </c>
      <c r="H2" s="17" t="s">
        <v>13</v>
      </c>
      <c r="I2" s="12" t="s">
        <v>17</v>
      </c>
      <c r="J2" s="12" t="s">
        <v>18</v>
      </c>
      <c r="K2" s="12" t="s">
        <v>19</v>
      </c>
      <c r="L2" s="12" t="s">
        <v>20</v>
      </c>
      <c r="M2" s="11"/>
    </row>
    <row r="3" spans="1:13" s="4" customFormat="1" ht="11.25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4">
        <v>7</v>
      </c>
      <c r="H3" s="18">
        <v>8</v>
      </c>
      <c r="I3" s="13">
        <v>9</v>
      </c>
      <c r="J3" s="13">
        <v>10</v>
      </c>
      <c r="K3" s="13">
        <v>11</v>
      </c>
      <c r="L3" s="13">
        <v>12</v>
      </c>
      <c r="M3" s="6"/>
    </row>
    <row r="4" spans="1:12" s="9" customFormat="1" ht="12">
      <c r="A4" s="15">
        <v>100000</v>
      </c>
      <c r="B4" s="15">
        <v>0</v>
      </c>
      <c r="C4" s="15">
        <f aca="true" t="shared" si="0" ref="C4:C9">A4-B4</f>
        <v>100000</v>
      </c>
      <c r="D4" s="15">
        <v>10000</v>
      </c>
      <c r="E4" s="15">
        <f aca="true" t="shared" si="1" ref="E4:E9">5%*B4</f>
        <v>0</v>
      </c>
      <c r="F4" s="15">
        <f aca="true" t="shared" si="2" ref="F4:F9">D4-E4</f>
        <v>10000</v>
      </c>
      <c r="G4" s="16">
        <f aca="true" t="shared" si="3" ref="G4:G9">F4/C4</f>
        <v>0.1</v>
      </c>
      <c r="H4" s="16">
        <f aca="true" t="shared" si="4" ref="H4:H9">D4/A4</f>
        <v>0.1</v>
      </c>
      <c r="I4" s="16">
        <f>H4-0.05</f>
        <v>0.05</v>
      </c>
      <c r="J4" s="16">
        <f aca="true" t="shared" si="5" ref="J4:J9">B4/C4</f>
        <v>0</v>
      </c>
      <c r="K4" s="16">
        <f aca="true" t="shared" si="6" ref="K4:K9">I4*J4</f>
        <v>0</v>
      </c>
      <c r="L4" s="16">
        <f aca="true" t="shared" si="7" ref="L4:L9">H4+K4</f>
        <v>0.1</v>
      </c>
    </row>
    <row r="5" spans="1:12" s="9" customFormat="1" ht="12">
      <c r="A5" s="15">
        <v>100000</v>
      </c>
      <c r="B5" s="15">
        <v>10000</v>
      </c>
      <c r="C5" s="15">
        <f t="shared" si="0"/>
        <v>90000</v>
      </c>
      <c r="D5" s="15">
        <v>10000</v>
      </c>
      <c r="E5" s="15">
        <f>5%*B5</f>
        <v>500</v>
      </c>
      <c r="F5" s="15">
        <f>D5-E5</f>
        <v>9500</v>
      </c>
      <c r="G5" s="16">
        <f t="shared" si="3"/>
        <v>0.10555555555555556</v>
      </c>
      <c r="H5" s="16">
        <f t="shared" si="4"/>
        <v>0.1</v>
      </c>
      <c r="I5" s="16">
        <f>H5-0.05</f>
        <v>0.05</v>
      </c>
      <c r="J5" s="16">
        <f>B5/C5</f>
        <v>0.1111111111111111</v>
      </c>
      <c r="K5" s="16">
        <f>I5*J5</f>
        <v>0.005555555555555556</v>
      </c>
      <c r="L5" s="16">
        <f>H5+K5</f>
        <v>0.10555555555555556</v>
      </c>
    </row>
    <row r="6" spans="1:12" s="9" customFormat="1" ht="12">
      <c r="A6" s="15">
        <v>100000</v>
      </c>
      <c r="B6" s="15">
        <v>30000</v>
      </c>
      <c r="C6" s="15">
        <f t="shared" si="0"/>
        <v>70000</v>
      </c>
      <c r="D6" s="15">
        <v>10000</v>
      </c>
      <c r="E6" s="15">
        <f>5%*B6</f>
        <v>1500</v>
      </c>
      <c r="F6" s="15">
        <f t="shared" si="2"/>
        <v>8500</v>
      </c>
      <c r="G6" s="16">
        <f>F6/C6</f>
        <v>0.12142857142857143</v>
      </c>
      <c r="H6" s="16">
        <f t="shared" si="4"/>
        <v>0.1</v>
      </c>
      <c r="I6" s="16">
        <f>H6-0.05</f>
        <v>0.05</v>
      </c>
      <c r="J6" s="16">
        <f t="shared" si="5"/>
        <v>0.42857142857142855</v>
      </c>
      <c r="K6" s="16">
        <f t="shared" si="6"/>
        <v>0.02142857142857143</v>
      </c>
      <c r="L6" s="16">
        <f t="shared" si="7"/>
        <v>0.12142857142857144</v>
      </c>
    </row>
    <row r="7" spans="1:12" s="9" customFormat="1" ht="12">
      <c r="A7" s="15">
        <v>100000</v>
      </c>
      <c r="B7" s="15">
        <v>50000</v>
      </c>
      <c r="C7" s="15">
        <f t="shared" si="0"/>
        <v>50000</v>
      </c>
      <c r="D7" s="15">
        <v>10000</v>
      </c>
      <c r="E7" s="15">
        <f t="shared" si="1"/>
        <v>2500</v>
      </c>
      <c r="F7" s="15">
        <f t="shared" si="2"/>
        <v>7500</v>
      </c>
      <c r="G7" s="16">
        <f t="shared" si="3"/>
        <v>0.15</v>
      </c>
      <c r="H7" s="16">
        <f t="shared" si="4"/>
        <v>0.1</v>
      </c>
      <c r="I7" s="16">
        <f>H7-0.05</f>
        <v>0.05</v>
      </c>
      <c r="J7" s="16">
        <f t="shared" si="5"/>
        <v>1</v>
      </c>
      <c r="K7" s="16">
        <f t="shared" si="6"/>
        <v>0.05</v>
      </c>
      <c r="L7" s="16">
        <f>H7+K7</f>
        <v>0.15000000000000002</v>
      </c>
    </row>
    <row r="8" spans="1:12" s="9" customFormat="1" ht="12">
      <c r="A8" s="15">
        <v>100000</v>
      </c>
      <c r="B8" s="15">
        <v>70000</v>
      </c>
      <c r="C8" s="15">
        <f t="shared" si="0"/>
        <v>30000</v>
      </c>
      <c r="D8" s="15">
        <v>10000</v>
      </c>
      <c r="E8" s="15">
        <f t="shared" si="1"/>
        <v>3500</v>
      </c>
      <c r="F8" s="15">
        <f t="shared" si="2"/>
        <v>6500</v>
      </c>
      <c r="G8" s="16">
        <f t="shared" si="3"/>
        <v>0.21666666666666667</v>
      </c>
      <c r="H8" s="16">
        <f t="shared" si="4"/>
        <v>0.1</v>
      </c>
      <c r="I8" s="16">
        <f>H8-0.05</f>
        <v>0.05</v>
      </c>
      <c r="J8" s="16">
        <f t="shared" si="5"/>
        <v>2.3333333333333335</v>
      </c>
      <c r="K8" s="16">
        <f t="shared" si="6"/>
        <v>0.11666666666666668</v>
      </c>
      <c r="L8" s="16">
        <f t="shared" si="7"/>
        <v>0.21666666666666667</v>
      </c>
    </row>
    <row r="9" spans="1:13" s="9" customFormat="1" ht="12">
      <c r="A9" s="15">
        <v>100000</v>
      </c>
      <c r="B9" s="15">
        <v>90000</v>
      </c>
      <c r="C9" s="15">
        <f t="shared" si="0"/>
        <v>10000</v>
      </c>
      <c r="D9" s="15">
        <v>10000</v>
      </c>
      <c r="E9" s="15">
        <f t="shared" si="1"/>
        <v>4500</v>
      </c>
      <c r="F9" s="15">
        <f t="shared" si="2"/>
        <v>5500</v>
      </c>
      <c r="G9" s="16">
        <f t="shared" si="3"/>
        <v>0.55</v>
      </c>
      <c r="H9" s="16">
        <f t="shared" si="4"/>
        <v>0.1</v>
      </c>
      <c r="I9" s="16">
        <f>H9-0.05</f>
        <v>0.05</v>
      </c>
      <c r="J9" s="16">
        <f t="shared" si="5"/>
        <v>9</v>
      </c>
      <c r="K9" s="16">
        <f t="shared" si="6"/>
        <v>0.45</v>
      </c>
      <c r="L9" s="16">
        <f t="shared" si="7"/>
        <v>0.55</v>
      </c>
      <c r="M9" s="10"/>
    </row>
    <row r="10" spans="1:13" s="9" customFormat="1" ht="12">
      <c r="A10" s="7"/>
      <c r="B10" s="7"/>
      <c r="C10" s="7"/>
      <c r="D10" s="7"/>
      <c r="E10" s="7"/>
      <c r="F10" s="7"/>
      <c r="G10" s="8"/>
      <c r="H10" s="8"/>
      <c r="I10" s="8"/>
      <c r="J10" s="8"/>
      <c r="K10" s="8"/>
      <c r="L10" s="8"/>
      <c r="M10" s="10"/>
    </row>
    <row r="11" spans="1:13" s="9" customFormat="1" ht="12">
      <c r="A11" s="7"/>
      <c r="B11" s="7"/>
      <c r="C11" s="7"/>
      <c r="D11" s="7"/>
      <c r="E11" s="7"/>
      <c r="F11" s="7"/>
      <c r="G11" s="8"/>
      <c r="H11" s="8"/>
      <c r="I11" s="8"/>
      <c r="J11" s="8"/>
      <c r="K11" s="8"/>
      <c r="L11" s="8"/>
      <c r="M11" s="10"/>
    </row>
    <row r="12" ht="12.75">
      <c r="M12" s="3"/>
    </row>
    <row r="13" spans="1:13" s="5" customFormat="1" ht="45">
      <c r="A13" s="12" t="s">
        <v>8</v>
      </c>
      <c r="B13" s="19" t="s">
        <v>5</v>
      </c>
      <c r="C13" s="19" t="s">
        <v>6</v>
      </c>
      <c r="D13" s="19" t="s">
        <v>9</v>
      </c>
      <c r="E13" s="12" t="s">
        <v>1</v>
      </c>
      <c r="F13" s="12" t="s">
        <v>0</v>
      </c>
      <c r="G13" s="12" t="s">
        <v>15</v>
      </c>
      <c r="H13" s="17" t="s">
        <v>16</v>
      </c>
      <c r="I13" s="12" t="s">
        <v>7</v>
      </c>
      <c r="J13" s="12" t="s">
        <v>4</v>
      </c>
      <c r="K13" s="12" t="s">
        <v>3</v>
      </c>
      <c r="L13" s="12" t="s">
        <v>15</v>
      </c>
      <c r="M13" s="11"/>
    </row>
    <row r="14" spans="1:13" s="5" customFormat="1" ht="11.25">
      <c r="A14" s="12" t="s">
        <v>14</v>
      </c>
      <c r="B14" s="19"/>
      <c r="C14" s="19"/>
      <c r="D14" s="19"/>
      <c r="E14" s="12" t="s">
        <v>21</v>
      </c>
      <c r="F14" s="12" t="s">
        <v>11</v>
      </c>
      <c r="G14" s="12" t="s">
        <v>12</v>
      </c>
      <c r="H14" s="17" t="s">
        <v>13</v>
      </c>
      <c r="I14" s="12" t="s">
        <v>24</v>
      </c>
      <c r="J14" s="12" t="s">
        <v>18</v>
      </c>
      <c r="K14" s="12" t="s">
        <v>19</v>
      </c>
      <c r="L14" s="12" t="s">
        <v>20</v>
      </c>
      <c r="M14" s="11"/>
    </row>
    <row r="15" spans="1:13" s="4" customFormat="1" ht="11.2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  <c r="G15" s="14">
        <v>7</v>
      </c>
      <c r="H15" s="18">
        <v>8</v>
      </c>
      <c r="I15" s="13">
        <v>9</v>
      </c>
      <c r="J15" s="13">
        <v>10</v>
      </c>
      <c r="K15" s="13">
        <v>11</v>
      </c>
      <c r="L15" s="13">
        <v>12</v>
      </c>
      <c r="M15" s="6"/>
    </row>
    <row r="16" spans="1:13" s="9" customFormat="1" ht="12">
      <c r="A16" s="15">
        <v>100000</v>
      </c>
      <c r="B16" s="15">
        <v>0</v>
      </c>
      <c r="C16" s="15">
        <f aca="true" t="shared" si="8" ref="C16:C21">A16-B16</f>
        <v>100000</v>
      </c>
      <c r="D16" s="15">
        <v>10000</v>
      </c>
      <c r="E16" s="15">
        <f aca="true" t="shared" si="9" ref="E16:E21">10%*B16</f>
        <v>0</v>
      </c>
      <c r="F16" s="15">
        <f aca="true" t="shared" si="10" ref="F16:F21">D16-E16</f>
        <v>10000</v>
      </c>
      <c r="G16" s="16">
        <f aca="true" t="shared" si="11" ref="G16:G21">F16/C16</f>
        <v>0.1</v>
      </c>
      <c r="H16" s="16">
        <f aca="true" t="shared" si="12" ref="H16:H21">D16/A16</f>
        <v>0.1</v>
      </c>
      <c r="I16" s="16">
        <f aca="true" t="shared" si="13" ref="I16:I21">H16-0.1</f>
        <v>0</v>
      </c>
      <c r="J16" s="16">
        <f aca="true" t="shared" si="14" ref="J16:J21">B16/C16</f>
        <v>0</v>
      </c>
      <c r="K16" s="16">
        <f aca="true" t="shared" si="15" ref="K16:K21">I16*J16</f>
        <v>0</v>
      </c>
      <c r="L16" s="16">
        <f aca="true" t="shared" si="16" ref="L16:L21">H16+K16</f>
        <v>0.1</v>
      </c>
      <c r="M16" s="10"/>
    </row>
    <row r="17" spans="1:12" s="9" customFormat="1" ht="12">
      <c r="A17" s="15">
        <v>100000</v>
      </c>
      <c r="B17" s="15">
        <v>10000</v>
      </c>
      <c r="C17" s="15">
        <f t="shared" si="8"/>
        <v>90000</v>
      </c>
      <c r="D17" s="15">
        <v>10000</v>
      </c>
      <c r="E17" s="15">
        <f t="shared" si="9"/>
        <v>1000</v>
      </c>
      <c r="F17" s="15">
        <f t="shared" si="10"/>
        <v>9000</v>
      </c>
      <c r="G17" s="16">
        <f t="shared" si="11"/>
        <v>0.1</v>
      </c>
      <c r="H17" s="16">
        <f t="shared" si="12"/>
        <v>0.1</v>
      </c>
      <c r="I17" s="16">
        <f t="shared" si="13"/>
        <v>0</v>
      </c>
      <c r="J17" s="16">
        <f t="shared" si="14"/>
        <v>0.1111111111111111</v>
      </c>
      <c r="K17" s="16">
        <f t="shared" si="15"/>
        <v>0</v>
      </c>
      <c r="L17" s="16">
        <f t="shared" si="16"/>
        <v>0.1</v>
      </c>
    </row>
    <row r="18" spans="1:12" s="9" customFormat="1" ht="12">
      <c r="A18" s="15">
        <v>100000</v>
      </c>
      <c r="B18" s="15">
        <v>30000</v>
      </c>
      <c r="C18" s="15">
        <f t="shared" si="8"/>
        <v>70000</v>
      </c>
      <c r="D18" s="15">
        <v>10000</v>
      </c>
      <c r="E18" s="15">
        <f t="shared" si="9"/>
        <v>3000</v>
      </c>
      <c r="F18" s="15">
        <f t="shared" si="10"/>
        <v>7000</v>
      </c>
      <c r="G18" s="16">
        <f t="shared" si="11"/>
        <v>0.1</v>
      </c>
      <c r="H18" s="16">
        <f t="shared" si="12"/>
        <v>0.1</v>
      </c>
      <c r="I18" s="16">
        <f t="shared" si="13"/>
        <v>0</v>
      </c>
      <c r="J18" s="16">
        <f t="shared" si="14"/>
        <v>0.42857142857142855</v>
      </c>
      <c r="K18" s="16">
        <f t="shared" si="15"/>
        <v>0</v>
      </c>
      <c r="L18" s="16">
        <f t="shared" si="16"/>
        <v>0.1</v>
      </c>
    </row>
    <row r="19" spans="1:12" s="9" customFormat="1" ht="12">
      <c r="A19" s="15">
        <v>100000</v>
      </c>
      <c r="B19" s="15">
        <v>50000</v>
      </c>
      <c r="C19" s="15">
        <f t="shared" si="8"/>
        <v>50000</v>
      </c>
      <c r="D19" s="15">
        <v>10000</v>
      </c>
      <c r="E19" s="15">
        <f t="shared" si="9"/>
        <v>5000</v>
      </c>
      <c r="F19" s="15">
        <f t="shared" si="10"/>
        <v>5000</v>
      </c>
      <c r="G19" s="16">
        <f t="shared" si="11"/>
        <v>0.1</v>
      </c>
      <c r="H19" s="16">
        <f t="shared" si="12"/>
        <v>0.1</v>
      </c>
      <c r="I19" s="16">
        <f t="shared" si="13"/>
        <v>0</v>
      </c>
      <c r="J19" s="16">
        <f t="shared" si="14"/>
        <v>1</v>
      </c>
      <c r="K19" s="16">
        <f t="shared" si="15"/>
        <v>0</v>
      </c>
      <c r="L19" s="16">
        <f>H19+K19</f>
        <v>0.1</v>
      </c>
    </row>
    <row r="20" spans="1:12" s="9" customFormat="1" ht="12">
      <c r="A20" s="15">
        <v>100000</v>
      </c>
      <c r="B20" s="15">
        <v>70000</v>
      </c>
      <c r="C20" s="15">
        <f t="shared" si="8"/>
        <v>30000</v>
      </c>
      <c r="D20" s="15">
        <v>10000</v>
      </c>
      <c r="E20" s="15">
        <f t="shared" si="9"/>
        <v>7000</v>
      </c>
      <c r="F20" s="15">
        <f t="shared" si="10"/>
        <v>3000</v>
      </c>
      <c r="G20" s="16">
        <f t="shared" si="11"/>
        <v>0.1</v>
      </c>
      <c r="H20" s="16">
        <f t="shared" si="12"/>
        <v>0.1</v>
      </c>
      <c r="I20" s="16">
        <f t="shared" si="13"/>
        <v>0</v>
      </c>
      <c r="J20" s="16">
        <f t="shared" si="14"/>
        <v>2.3333333333333335</v>
      </c>
      <c r="K20" s="16">
        <f t="shared" si="15"/>
        <v>0</v>
      </c>
      <c r="L20" s="16">
        <f t="shared" si="16"/>
        <v>0.1</v>
      </c>
    </row>
    <row r="21" spans="1:12" s="9" customFormat="1" ht="12">
      <c r="A21" s="15">
        <v>100000</v>
      </c>
      <c r="B21" s="15">
        <v>90000</v>
      </c>
      <c r="C21" s="15">
        <f t="shared" si="8"/>
        <v>10000</v>
      </c>
      <c r="D21" s="15">
        <v>10000</v>
      </c>
      <c r="E21" s="15">
        <f t="shared" si="9"/>
        <v>9000</v>
      </c>
      <c r="F21" s="15">
        <f t="shared" si="10"/>
        <v>1000</v>
      </c>
      <c r="G21" s="16">
        <f t="shared" si="11"/>
        <v>0.1</v>
      </c>
      <c r="H21" s="16">
        <f t="shared" si="12"/>
        <v>0.1</v>
      </c>
      <c r="I21" s="16">
        <f t="shared" si="13"/>
        <v>0</v>
      </c>
      <c r="J21" s="16">
        <f t="shared" si="14"/>
        <v>9</v>
      </c>
      <c r="K21" s="16">
        <f t="shared" si="15"/>
        <v>0</v>
      </c>
      <c r="L21" s="16">
        <f t="shared" si="16"/>
        <v>0.1</v>
      </c>
    </row>
    <row r="25" spans="1:13" s="5" customFormat="1" ht="45">
      <c r="A25" s="12" t="s">
        <v>8</v>
      </c>
      <c r="B25" s="19" t="s">
        <v>5</v>
      </c>
      <c r="C25" s="19" t="s">
        <v>6</v>
      </c>
      <c r="D25" s="19" t="s">
        <v>9</v>
      </c>
      <c r="E25" s="12" t="s">
        <v>2</v>
      </c>
      <c r="F25" s="12" t="s">
        <v>0</v>
      </c>
      <c r="G25" s="12" t="s">
        <v>15</v>
      </c>
      <c r="H25" s="17" t="s">
        <v>16</v>
      </c>
      <c r="I25" s="12" t="s">
        <v>7</v>
      </c>
      <c r="J25" s="12" t="s">
        <v>4</v>
      </c>
      <c r="K25" s="12" t="s">
        <v>3</v>
      </c>
      <c r="L25" s="12" t="s">
        <v>15</v>
      </c>
      <c r="M25" s="11"/>
    </row>
    <row r="26" spans="1:13" s="5" customFormat="1" ht="11.25">
      <c r="A26" s="12" t="s">
        <v>14</v>
      </c>
      <c r="B26" s="19"/>
      <c r="C26" s="19"/>
      <c r="D26" s="19"/>
      <c r="E26" s="12" t="s">
        <v>23</v>
      </c>
      <c r="F26" s="12" t="s">
        <v>11</v>
      </c>
      <c r="G26" s="12" t="s">
        <v>12</v>
      </c>
      <c r="H26" s="17" t="s">
        <v>13</v>
      </c>
      <c r="I26" s="12" t="s">
        <v>25</v>
      </c>
      <c r="J26" s="12" t="s">
        <v>18</v>
      </c>
      <c r="K26" s="12" t="s">
        <v>19</v>
      </c>
      <c r="L26" s="12" t="s">
        <v>20</v>
      </c>
      <c r="M26" s="11"/>
    </row>
    <row r="27" spans="1:13" s="4" customFormat="1" ht="11.25">
      <c r="A27" s="13">
        <v>1</v>
      </c>
      <c r="B27" s="13">
        <v>2</v>
      </c>
      <c r="C27" s="13">
        <v>3</v>
      </c>
      <c r="D27" s="13">
        <v>4</v>
      </c>
      <c r="E27" s="13">
        <v>5</v>
      </c>
      <c r="F27" s="13">
        <v>6</v>
      </c>
      <c r="G27" s="14">
        <v>7</v>
      </c>
      <c r="H27" s="18">
        <v>8</v>
      </c>
      <c r="I27" s="13">
        <v>9</v>
      </c>
      <c r="J27" s="13">
        <v>10</v>
      </c>
      <c r="K27" s="13">
        <v>11</v>
      </c>
      <c r="L27" s="13">
        <v>12</v>
      </c>
      <c r="M27" s="6"/>
    </row>
    <row r="28" spans="1:14" s="9" customFormat="1" ht="12">
      <c r="A28" s="15">
        <v>100000</v>
      </c>
      <c r="B28" s="15">
        <v>0</v>
      </c>
      <c r="C28" s="15">
        <f aca="true" t="shared" si="17" ref="C28:C33">A28-B28</f>
        <v>100000</v>
      </c>
      <c r="D28" s="15">
        <v>10000</v>
      </c>
      <c r="E28" s="15">
        <f aca="true" t="shared" si="18" ref="E28:E33">15%*B28</f>
        <v>0</v>
      </c>
      <c r="F28" s="15">
        <f aca="true" t="shared" si="19" ref="F28:F33">D28-E28</f>
        <v>10000</v>
      </c>
      <c r="G28" s="16">
        <f aca="true" t="shared" si="20" ref="G28:G33">F28/C28</f>
        <v>0.1</v>
      </c>
      <c r="H28" s="16">
        <f aca="true" t="shared" si="21" ref="H28:H33">D28/A28</f>
        <v>0.1</v>
      </c>
      <c r="I28" s="16">
        <f aca="true" t="shared" si="22" ref="I28:I33">H28-0.15</f>
        <v>-0.04999999999999999</v>
      </c>
      <c r="J28" s="16">
        <f aca="true" t="shared" si="23" ref="J28:J33">B28/C28</f>
        <v>0</v>
      </c>
      <c r="K28" s="16">
        <f aca="true" t="shared" si="24" ref="K28:K33">I28*J28</f>
        <v>0</v>
      </c>
      <c r="L28" s="16">
        <f aca="true" t="shared" si="25" ref="L28:L33">H28+K28</f>
        <v>0.1</v>
      </c>
      <c r="M28" s="8"/>
      <c r="N28" s="8"/>
    </row>
    <row r="29" spans="1:14" s="9" customFormat="1" ht="12">
      <c r="A29" s="15">
        <v>100000</v>
      </c>
      <c r="B29" s="15">
        <v>10000</v>
      </c>
      <c r="C29" s="15">
        <f t="shared" si="17"/>
        <v>90000</v>
      </c>
      <c r="D29" s="15">
        <v>10000</v>
      </c>
      <c r="E29" s="15">
        <f t="shared" si="18"/>
        <v>1500</v>
      </c>
      <c r="F29" s="15">
        <f t="shared" si="19"/>
        <v>8500</v>
      </c>
      <c r="G29" s="16">
        <f t="shared" si="20"/>
        <v>0.09444444444444444</v>
      </c>
      <c r="H29" s="16">
        <f t="shared" si="21"/>
        <v>0.1</v>
      </c>
      <c r="I29" s="16">
        <f t="shared" si="22"/>
        <v>-0.04999999999999999</v>
      </c>
      <c r="J29" s="16">
        <f t="shared" si="23"/>
        <v>0.1111111111111111</v>
      </c>
      <c r="K29" s="16">
        <f t="shared" si="24"/>
        <v>-0.005555555555555554</v>
      </c>
      <c r="L29" s="16">
        <f t="shared" si="25"/>
        <v>0.09444444444444446</v>
      </c>
      <c r="M29" s="8"/>
      <c r="N29" s="8"/>
    </row>
    <row r="30" spans="1:14" s="9" customFormat="1" ht="12">
      <c r="A30" s="15">
        <v>100000</v>
      </c>
      <c r="B30" s="15">
        <v>30000</v>
      </c>
      <c r="C30" s="15">
        <f t="shared" si="17"/>
        <v>70000</v>
      </c>
      <c r="D30" s="15">
        <v>10000</v>
      </c>
      <c r="E30" s="15">
        <f t="shared" si="18"/>
        <v>4500</v>
      </c>
      <c r="F30" s="15">
        <f t="shared" si="19"/>
        <v>5500</v>
      </c>
      <c r="G30" s="16">
        <f t="shared" si="20"/>
        <v>0.07857142857142857</v>
      </c>
      <c r="H30" s="16">
        <f t="shared" si="21"/>
        <v>0.1</v>
      </c>
      <c r="I30" s="16">
        <f t="shared" si="22"/>
        <v>-0.04999999999999999</v>
      </c>
      <c r="J30" s="16">
        <f t="shared" si="23"/>
        <v>0.42857142857142855</v>
      </c>
      <c r="K30" s="16">
        <f t="shared" si="24"/>
        <v>-0.021428571428571422</v>
      </c>
      <c r="L30" s="16">
        <f t="shared" si="25"/>
        <v>0.07857142857142858</v>
      </c>
      <c r="M30" s="8"/>
      <c r="N30" s="8"/>
    </row>
    <row r="31" spans="1:14" s="9" customFormat="1" ht="12">
      <c r="A31" s="15">
        <v>100000</v>
      </c>
      <c r="B31" s="15">
        <v>50000</v>
      </c>
      <c r="C31" s="15">
        <f t="shared" si="17"/>
        <v>50000</v>
      </c>
      <c r="D31" s="15">
        <v>10000</v>
      </c>
      <c r="E31" s="15">
        <f t="shared" si="18"/>
        <v>7500</v>
      </c>
      <c r="F31" s="15">
        <f t="shared" si="19"/>
        <v>2500</v>
      </c>
      <c r="G31" s="16">
        <f t="shared" si="20"/>
        <v>0.05</v>
      </c>
      <c r="H31" s="16">
        <f t="shared" si="21"/>
        <v>0.1</v>
      </c>
      <c r="I31" s="16">
        <f t="shared" si="22"/>
        <v>-0.04999999999999999</v>
      </c>
      <c r="J31" s="16">
        <f>B31/C31</f>
        <v>1</v>
      </c>
      <c r="K31" s="16">
        <f t="shared" si="24"/>
        <v>-0.04999999999999999</v>
      </c>
      <c r="L31" s="16">
        <f t="shared" si="25"/>
        <v>0.05000000000000002</v>
      </c>
      <c r="M31" s="8"/>
      <c r="N31" s="8"/>
    </row>
    <row r="32" spans="1:14" s="9" customFormat="1" ht="12">
      <c r="A32" s="15">
        <v>100000</v>
      </c>
      <c r="B32" s="15">
        <v>70000</v>
      </c>
      <c r="C32" s="15">
        <f t="shared" si="17"/>
        <v>30000</v>
      </c>
      <c r="D32" s="15">
        <v>10000</v>
      </c>
      <c r="E32" s="15">
        <f t="shared" si="18"/>
        <v>10500</v>
      </c>
      <c r="F32" s="15">
        <f t="shared" si="19"/>
        <v>-500</v>
      </c>
      <c r="G32" s="16">
        <f t="shared" si="20"/>
        <v>-0.016666666666666666</v>
      </c>
      <c r="H32" s="16">
        <f t="shared" si="21"/>
        <v>0.1</v>
      </c>
      <c r="I32" s="16">
        <f t="shared" si="22"/>
        <v>-0.04999999999999999</v>
      </c>
      <c r="J32" s="16">
        <f t="shared" si="23"/>
        <v>2.3333333333333335</v>
      </c>
      <c r="K32" s="16">
        <f t="shared" si="24"/>
        <v>-0.11666666666666665</v>
      </c>
      <c r="L32" s="16">
        <f t="shared" si="25"/>
        <v>-0.01666666666666665</v>
      </c>
      <c r="M32" s="8"/>
      <c r="N32" s="8"/>
    </row>
    <row r="33" spans="1:14" s="9" customFormat="1" ht="12">
      <c r="A33" s="15">
        <v>100000</v>
      </c>
      <c r="B33" s="15">
        <v>90000</v>
      </c>
      <c r="C33" s="15">
        <f t="shared" si="17"/>
        <v>10000</v>
      </c>
      <c r="D33" s="15">
        <v>10000</v>
      </c>
      <c r="E33" s="15">
        <f t="shared" si="18"/>
        <v>13500</v>
      </c>
      <c r="F33" s="15">
        <f t="shared" si="19"/>
        <v>-3500</v>
      </c>
      <c r="G33" s="16">
        <f t="shared" si="20"/>
        <v>-0.35</v>
      </c>
      <c r="H33" s="16">
        <f t="shared" si="21"/>
        <v>0.1</v>
      </c>
      <c r="I33" s="16">
        <f t="shared" si="22"/>
        <v>-0.04999999999999999</v>
      </c>
      <c r="J33" s="16">
        <f t="shared" si="23"/>
        <v>9</v>
      </c>
      <c r="K33" s="16">
        <f t="shared" si="24"/>
        <v>-0.4499999999999999</v>
      </c>
      <c r="L33" s="16">
        <f t="shared" si="25"/>
        <v>-0.34999999999999987</v>
      </c>
      <c r="M33" s="8"/>
      <c r="N33" s="8"/>
    </row>
    <row r="34" spans="1:6" ht="12.75">
      <c r="A34" s="2"/>
      <c r="B34" s="2"/>
      <c r="C34" s="2"/>
      <c r="D34" s="2"/>
      <c r="E34" s="2"/>
      <c r="F34" s="2"/>
    </row>
  </sheetData>
  <mergeCells count="9">
    <mergeCell ref="B25:B26"/>
    <mergeCell ref="C25:C26"/>
    <mergeCell ref="D25:D26"/>
    <mergeCell ref="B1:B2"/>
    <mergeCell ref="C1:C2"/>
    <mergeCell ref="D1:D2"/>
    <mergeCell ref="B13:B14"/>
    <mergeCell ref="C13:C14"/>
    <mergeCell ref="D13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2011-08-28T18:32:28Z</dcterms:created>
  <dcterms:modified xsi:type="dcterms:W3CDTF">2011-08-29T17:40:10Z</dcterms:modified>
  <cp:category/>
  <cp:version/>
  <cp:contentType/>
  <cp:contentStatus/>
</cp:coreProperties>
</file>